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<sst xmlns="http://schemas.openxmlformats.org/spreadsheetml/2006/main" count="59" uniqueCount="33">
  <si>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Borehole</t>
  </si>
  <si>
    <t>Depth, m</t>
  </si>
  <si>
    <t>4,5-5,0</t>
  </si>
  <si>
    <t>9,5-10,0</t>
  </si>
  <si>
    <t>14,5-15,0</t>
  </si>
  <si>
    <t>19,5-20,0</t>
  </si>
  <si>
    <t>24,5-25,0</t>
  </si>
  <si>
    <t>Atterberg Limits, %</t>
  </si>
  <si>
    <t>LL (Liquid Limit)</t>
  </si>
  <si>
    <t>PL (Plastic Limit)</t>
  </si>
  <si>
    <t>PI (Plastisity Index)</t>
  </si>
  <si>
    <r>
      <t>Nature dencity g/cm</t>
    </r>
    <r>
      <rPr>
        <vertAlign val="superscript"/>
        <sz val="12"/>
        <color indexed="8"/>
        <rFont val="Calibri"/>
        <family val="2"/>
      </rPr>
      <t>3</t>
    </r>
  </si>
  <si>
    <r>
      <t>Particle dencity g/cm</t>
    </r>
    <r>
      <rPr>
        <vertAlign val="superscript"/>
        <sz val="12"/>
        <color indexed="8"/>
        <rFont val="Calibri"/>
        <family val="2"/>
      </rPr>
      <t>3</t>
    </r>
  </si>
  <si>
    <t>Moisture Content %</t>
  </si>
  <si>
    <t>Laboratory</t>
  </si>
  <si>
    <t>Organic Content %</t>
  </si>
  <si>
    <r>
      <t>Dry Density, g/cm</t>
    </r>
    <r>
      <rPr>
        <vertAlign val="superscript"/>
        <sz val="12"/>
        <color indexed="8"/>
        <rFont val="Calibri"/>
        <family val="2"/>
      </rPr>
      <t>3</t>
    </r>
  </si>
  <si>
    <t>Void Ratio</t>
  </si>
  <si>
    <t>Degree of Saturation</t>
  </si>
  <si>
    <t>Liquidity Index</t>
  </si>
  <si>
    <t>Remarks</t>
  </si>
  <si>
    <t>defined parameters</t>
  </si>
  <si>
    <t>calculated parameters</t>
  </si>
  <si>
    <t>most adequate</t>
  </si>
  <si>
    <t>expected value</t>
  </si>
  <si>
    <t>low Liquid Limit, low Dencity</t>
  </si>
  <si>
    <t>too high Dencity, physically impossible</t>
  </si>
  <si>
    <t>low Dencity</t>
  </si>
  <si>
    <t>high Dencity</t>
  </si>
  <si>
    <t>А</t>
  </si>
  <si>
    <t>В</t>
  </si>
  <si>
    <t>С</t>
  </si>
  <si>
    <t>No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</si>
</sst>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0"/>
    <numFmt numFmtId="166" formatCode="0.000"/>
    <numFmt numFmtId="167" formatCode="0.000000"/>
    <numFmt numFmtId="168" formatCode="0.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40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rgb="FF00B0F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33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2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3" xfId="0" applyNumberFormat="1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center" vertical="center" wrapText="1"/>
    </xf>
    <xf numFmtId="2" fontId="45" fillId="0" borderId="15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2" fontId="46" fillId="0" borderId="11" xfId="0" applyNumberFormat="1" applyFont="1" applyBorder="1" applyAlignment="1">
      <alignment horizontal="center" vertical="center" wrapText="1"/>
    </xf>
    <xf numFmtId="2" fontId="46" fillId="0" borderId="12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47" fillId="0" borderId="13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48" fillId="0" borderId="15" xfId="0" applyNumberFormat="1" applyFont="1" applyBorder="1" applyAlignment="1">
      <alignment horizontal="center" vertical="center" wrapText="1"/>
    </xf>
    <xf numFmtId="2" fontId="45" fillId="0" borderId="17" xfId="0" applyNumberFormat="1" applyFont="1" applyBorder="1" applyAlignment="1">
      <alignment horizontal="center" vertical="center" wrapText="1"/>
    </xf>
    <xf numFmtId="2" fontId="45" fillId="0" borderId="18" xfId="0" applyNumberFormat="1" applyFont="1" applyBorder="1" applyAlignment="1">
      <alignment horizontal="center" vertical="center" wrapText="1"/>
    </xf>
    <xf numFmtId="2" fontId="45" fillId="0" borderId="19" xfId="0" applyNumberFormat="1" applyFont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2" fontId="45" fillId="0" borderId="27" xfId="0" applyNumberFormat="1" applyFont="1" applyBorder="1" applyAlignment="1">
      <alignment horizontal="center" vertical="center" wrapText="1"/>
    </xf>
    <xf numFmtId="2" fontId="45" fillId="0" borderId="28" xfId="0" applyNumberFormat="1" applyFont="1" applyBorder="1" applyAlignment="1">
      <alignment horizontal="center" vertical="center" wrapText="1"/>
    </xf>
    <xf numFmtId="2" fontId="45" fillId="0" borderId="29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5" fillId="0" borderId="33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textRotation="90" wrapText="1"/>
    </xf>
    <xf numFmtId="0" fontId="45" fillId="0" borderId="34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0.28125" style="0" customWidth="1"/>
    <col min="3" max="3" width="19.28125" style="0" customWidth="1"/>
    <col min="4" max="4" width="9.57421875" style="0" customWidth="1"/>
    <col min="7" max="7" width="10.421875" style="0" customWidth="1"/>
    <col min="12" max="12" width="8.8515625" style="0" customWidth="1"/>
    <col min="13" max="14" width="6.57421875" style="0" customWidth="1"/>
    <col min="15" max="15" width="7.28125" style="0" customWidth="1"/>
    <col min="16" max="16" width="1.57421875" style="0" customWidth="1"/>
    <col min="19" max="19" width="19.28125" style="0" customWidth="1"/>
  </cols>
  <sheetData>
    <row r="1" spans="4:15" ht="21" thickBot="1">
      <c r="D1" s="30" t="s">
        <v>21</v>
      </c>
      <c r="E1" s="30"/>
      <c r="F1" s="30"/>
      <c r="G1" s="30"/>
      <c r="H1" s="30"/>
      <c r="I1" s="30"/>
      <c r="J1" s="30"/>
      <c r="L1" s="30" t="s">
        <v>22</v>
      </c>
      <c r="M1" s="30"/>
      <c r="N1" s="30"/>
      <c r="O1" s="30"/>
    </row>
    <row r="2" spans="1:25" ht="46.5" customHeight="1">
      <c r="A2" s="56" t="s">
        <v>0</v>
      </c>
      <c r="B2" s="42" t="s">
        <v>1</v>
      </c>
      <c r="C2" s="44" t="s">
        <v>14</v>
      </c>
      <c r="D2" s="42" t="s">
        <v>13</v>
      </c>
      <c r="E2" s="42" t="s">
        <v>7</v>
      </c>
      <c r="F2" s="42"/>
      <c r="G2" s="42"/>
      <c r="H2" s="42" t="s">
        <v>11</v>
      </c>
      <c r="I2" s="42" t="s">
        <v>12</v>
      </c>
      <c r="J2" s="48" t="s">
        <v>15</v>
      </c>
      <c r="K2" s="1"/>
      <c r="L2" s="40" t="s">
        <v>16</v>
      </c>
      <c r="M2" s="42" t="s">
        <v>17</v>
      </c>
      <c r="N2" s="44" t="s">
        <v>18</v>
      </c>
      <c r="O2" s="46" t="s">
        <v>19</v>
      </c>
      <c r="P2" s="1"/>
      <c r="Q2" s="40" t="s">
        <v>20</v>
      </c>
      <c r="R2" s="42"/>
      <c r="S2" s="48"/>
      <c r="T2" s="1"/>
      <c r="U2" s="1"/>
      <c r="V2" s="1"/>
      <c r="W2" s="1"/>
      <c r="X2" s="1"/>
      <c r="Y2" s="1"/>
    </row>
    <row r="3" spans="1:25" ht="47.25" thickBot="1">
      <c r="A3" s="57"/>
      <c r="B3" s="50"/>
      <c r="C3" s="58"/>
      <c r="D3" s="50"/>
      <c r="E3" s="15" t="s">
        <v>8</v>
      </c>
      <c r="F3" s="15" t="s">
        <v>9</v>
      </c>
      <c r="G3" s="15" t="s">
        <v>10</v>
      </c>
      <c r="H3" s="50"/>
      <c r="I3" s="50"/>
      <c r="J3" s="49"/>
      <c r="K3" s="1"/>
      <c r="L3" s="41"/>
      <c r="M3" s="43"/>
      <c r="N3" s="45"/>
      <c r="O3" s="47"/>
      <c r="P3" s="1"/>
      <c r="Q3" s="37"/>
      <c r="R3" s="38"/>
      <c r="S3" s="39"/>
      <c r="T3" s="1"/>
      <c r="U3" s="1"/>
      <c r="V3" s="1"/>
      <c r="W3" s="1"/>
      <c r="X3" s="1"/>
      <c r="Y3" s="1"/>
    </row>
    <row r="4" spans="1:25" ht="15">
      <c r="A4" s="55" t="s">
        <v>32</v>
      </c>
      <c r="B4" s="40" t="s">
        <v>2</v>
      </c>
      <c r="C4" s="9" t="s">
        <v>29</v>
      </c>
      <c r="D4" s="10">
        <v>23.44</v>
      </c>
      <c r="E4" s="10">
        <v>25.1</v>
      </c>
      <c r="F4" s="10">
        <v>17.57</v>
      </c>
      <c r="G4" s="10">
        <f>E4-F4</f>
        <v>7.530000000000001</v>
      </c>
      <c r="H4" s="10">
        <v>1.74</v>
      </c>
      <c r="I4" s="10">
        <v>2.7</v>
      </c>
      <c r="J4" s="11"/>
      <c r="K4" s="1"/>
      <c r="L4" s="22">
        <f>H4/(1+(D4/100))</f>
        <v>1.4095917044718083</v>
      </c>
      <c r="M4" s="3">
        <f>(I4-L4)/L4</f>
        <v>0.915448275862069</v>
      </c>
      <c r="N4" s="3">
        <f>((D4/100)*I4)/M4</f>
        <v>0.6913334337803225</v>
      </c>
      <c r="O4" s="4">
        <f>(D4-F4)/G4</f>
        <v>0.7795484727755644</v>
      </c>
      <c r="P4" s="1"/>
      <c r="Q4" s="31" t="s">
        <v>25</v>
      </c>
      <c r="R4" s="32"/>
      <c r="S4" s="33"/>
      <c r="T4" s="1"/>
      <c r="U4" s="1"/>
      <c r="V4" s="1"/>
      <c r="W4" s="1"/>
      <c r="X4" s="1"/>
      <c r="Y4" s="1"/>
    </row>
    <row r="5" spans="1:25" ht="15">
      <c r="A5" s="31"/>
      <c r="B5" s="37"/>
      <c r="C5" s="2" t="s">
        <v>30</v>
      </c>
      <c r="D5" s="5">
        <v>27</v>
      </c>
      <c r="E5" s="5">
        <v>63</v>
      </c>
      <c r="F5" s="5">
        <v>19</v>
      </c>
      <c r="G5" s="5">
        <f>E5-F5</f>
        <v>44</v>
      </c>
      <c r="H5" s="5">
        <v>1.62</v>
      </c>
      <c r="I5" s="5">
        <v>2.65</v>
      </c>
      <c r="J5" s="6"/>
      <c r="K5" s="1"/>
      <c r="L5" s="20">
        <f>H5/(1+(D5/100))</f>
        <v>1.2755905511811025</v>
      </c>
      <c r="M5" s="5">
        <f>(I5-L5)/L5</f>
        <v>1.0774691358024688</v>
      </c>
      <c r="N5" s="5">
        <f>((D5/100)*I5)/M5</f>
        <v>0.6640561443712405</v>
      </c>
      <c r="O5" s="6">
        <f>(D5-F5)/G5</f>
        <v>0.18181818181818182</v>
      </c>
      <c r="P5" s="1"/>
      <c r="Q5" s="31" t="s">
        <v>27</v>
      </c>
      <c r="R5" s="32"/>
      <c r="S5" s="33"/>
      <c r="T5" s="1"/>
      <c r="U5" s="1"/>
      <c r="V5" s="1"/>
      <c r="W5" s="1"/>
      <c r="X5" s="1"/>
      <c r="Y5" s="1"/>
    </row>
    <row r="6" spans="1:25" ht="16.5" customHeight="1">
      <c r="A6" s="31"/>
      <c r="B6" s="37"/>
      <c r="C6" s="12" t="s">
        <v>31</v>
      </c>
      <c r="D6" s="13">
        <v>24.8</v>
      </c>
      <c r="E6" s="13">
        <v>61.26</v>
      </c>
      <c r="F6" s="13">
        <v>22.35</v>
      </c>
      <c r="G6" s="13">
        <f>E6-F6</f>
        <v>38.91</v>
      </c>
      <c r="H6" s="13">
        <v>1.97</v>
      </c>
      <c r="I6" s="13">
        <v>2.54</v>
      </c>
      <c r="J6" s="14">
        <v>5.67</v>
      </c>
      <c r="K6" s="1"/>
      <c r="L6" s="20">
        <f>H6/(1+(D6/100))</f>
        <v>1.578525641025641</v>
      </c>
      <c r="M6" s="5">
        <f>(I6-L6)/L6</f>
        <v>0.6090964467005077</v>
      </c>
      <c r="N6" s="24">
        <f>((D6/100)*I6)/M6</f>
        <v>1.0341876125075005</v>
      </c>
      <c r="O6" s="6">
        <f>(D6-F6)/G6</f>
        <v>0.0629658185556412</v>
      </c>
      <c r="P6" s="1"/>
      <c r="Q6" s="37" t="s">
        <v>23</v>
      </c>
      <c r="R6" s="38"/>
      <c r="S6" s="39"/>
      <c r="T6" s="1"/>
      <c r="U6" s="1"/>
      <c r="V6" s="1"/>
      <c r="W6" s="1"/>
      <c r="X6" s="1"/>
      <c r="Y6" s="1"/>
    </row>
    <row r="7" spans="1:25" ht="15.75" customHeight="1" thickBot="1">
      <c r="A7" s="31"/>
      <c r="B7" s="41"/>
      <c r="C7" s="16" t="s">
        <v>24</v>
      </c>
      <c r="D7" s="17">
        <v>25</v>
      </c>
      <c r="E7" s="17">
        <v>62</v>
      </c>
      <c r="F7" s="17">
        <v>20</v>
      </c>
      <c r="G7" s="17">
        <f>E7-F7</f>
        <v>42</v>
      </c>
      <c r="H7" s="17">
        <v>1.93</v>
      </c>
      <c r="I7" s="17">
        <v>2.68</v>
      </c>
      <c r="J7" s="19"/>
      <c r="K7" s="1"/>
      <c r="L7" s="21">
        <f>H7/(1+(D7/100))</f>
        <v>1.544</v>
      </c>
      <c r="M7" s="7">
        <f>(I7-L7)/L7</f>
        <v>0.7357512953367876</v>
      </c>
      <c r="N7" s="7">
        <f>((D7/100)*I7)/M7</f>
        <v>0.9106338028169014</v>
      </c>
      <c r="O7" s="8">
        <f>(D7-F7)/G7</f>
        <v>0.11904761904761904</v>
      </c>
      <c r="P7" s="1"/>
      <c r="Q7" s="31"/>
      <c r="R7" s="32"/>
      <c r="S7" s="33"/>
      <c r="T7" s="1"/>
      <c r="U7" s="1"/>
      <c r="V7" s="1"/>
      <c r="W7" s="1"/>
      <c r="X7" s="1"/>
      <c r="Y7" s="1"/>
    </row>
    <row r="8" spans="1:25" ht="6" customHeight="1" thickBot="1">
      <c r="A8" s="37"/>
      <c r="B8" s="51"/>
      <c r="C8" s="51"/>
      <c r="D8" s="51"/>
      <c r="E8" s="51"/>
      <c r="F8" s="51"/>
      <c r="G8" s="51"/>
      <c r="H8" s="51"/>
      <c r="I8" s="51"/>
      <c r="J8" s="52"/>
      <c r="K8" s="1"/>
      <c r="L8" s="34"/>
      <c r="M8" s="35"/>
      <c r="N8" s="35"/>
      <c r="O8" s="36"/>
      <c r="P8" s="1"/>
      <c r="Q8" s="31"/>
      <c r="R8" s="32"/>
      <c r="S8" s="33"/>
      <c r="T8" s="1"/>
      <c r="U8" s="1"/>
      <c r="V8" s="1"/>
      <c r="W8" s="1"/>
      <c r="X8" s="1"/>
      <c r="Y8" s="1"/>
    </row>
    <row r="9" spans="1:25" ht="15">
      <c r="A9" s="31"/>
      <c r="B9" s="40" t="s">
        <v>3</v>
      </c>
      <c r="C9" s="9" t="s">
        <v>29</v>
      </c>
      <c r="D9" s="10">
        <v>25</v>
      </c>
      <c r="E9" s="10">
        <v>27.03</v>
      </c>
      <c r="F9" s="10">
        <v>17.37</v>
      </c>
      <c r="G9" s="10">
        <f>E9-F9</f>
        <v>9.66</v>
      </c>
      <c r="H9" s="10">
        <v>1.74</v>
      </c>
      <c r="I9" s="10">
        <v>2.71</v>
      </c>
      <c r="J9" s="11"/>
      <c r="K9" s="1"/>
      <c r="L9" s="22">
        <f>H9/(1+(D9/100))</f>
        <v>1.392</v>
      </c>
      <c r="M9" s="3">
        <f>(I9-L9)/L9</f>
        <v>0.9468390804597703</v>
      </c>
      <c r="N9" s="3">
        <f>((D9/100)*I9)/M9</f>
        <v>0.7155386949924126</v>
      </c>
      <c r="O9" s="4">
        <f>(D9-F9)/G9</f>
        <v>0.789855072463768</v>
      </c>
      <c r="P9" s="1"/>
      <c r="Q9" s="31" t="s">
        <v>25</v>
      </c>
      <c r="R9" s="32"/>
      <c r="S9" s="33"/>
      <c r="T9" s="1"/>
      <c r="U9" s="1"/>
      <c r="V9" s="1"/>
      <c r="W9" s="1"/>
      <c r="X9" s="1"/>
      <c r="Y9" s="1"/>
    </row>
    <row r="10" spans="1:25" ht="15">
      <c r="A10" s="31"/>
      <c r="B10" s="37"/>
      <c r="C10" s="26" t="s">
        <v>30</v>
      </c>
      <c r="D10" s="5">
        <v>22</v>
      </c>
      <c r="E10" s="5">
        <v>63</v>
      </c>
      <c r="F10" s="5">
        <v>20</v>
      </c>
      <c r="G10" s="5">
        <f>E10-F10</f>
        <v>43</v>
      </c>
      <c r="H10" s="5">
        <v>2.16</v>
      </c>
      <c r="I10" s="5">
        <v>2.68</v>
      </c>
      <c r="J10" s="6"/>
      <c r="K10" s="1"/>
      <c r="L10" s="20">
        <f>H10/(1+(D10/100))</f>
        <v>1.7704918032786887</v>
      </c>
      <c r="M10" s="5">
        <f>(I10-L10)/L10</f>
        <v>0.5137037037037037</v>
      </c>
      <c r="N10" s="23">
        <f>((D10/100)*I10)/M10</f>
        <v>1.147743330930065</v>
      </c>
      <c r="O10" s="6">
        <f>(D10-F10)/G10</f>
        <v>0.046511627906976744</v>
      </c>
      <c r="P10" s="1"/>
      <c r="Q10" s="37" t="s">
        <v>26</v>
      </c>
      <c r="R10" s="38"/>
      <c r="S10" s="39"/>
      <c r="T10" s="1"/>
      <c r="U10" s="1"/>
      <c r="V10" s="1"/>
      <c r="W10" s="1"/>
      <c r="X10" s="1"/>
      <c r="Y10" s="1"/>
    </row>
    <row r="11" spans="1:25" ht="15">
      <c r="A11" s="31"/>
      <c r="B11" s="37"/>
      <c r="C11" s="12" t="s">
        <v>31</v>
      </c>
      <c r="D11" s="13">
        <v>22.21</v>
      </c>
      <c r="E11" s="13">
        <v>58.39</v>
      </c>
      <c r="F11" s="13">
        <v>21.52</v>
      </c>
      <c r="G11" s="13">
        <f>E11-F11</f>
        <v>36.870000000000005</v>
      </c>
      <c r="H11" s="13">
        <v>2.01</v>
      </c>
      <c r="I11" s="13">
        <v>2.65</v>
      </c>
      <c r="J11" s="14">
        <v>7.62</v>
      </c>
      <c r="K11" s="1"/>
      <c r="L11" s="20">
        <f>H11/(1+(D11/100))</f>
        <v>1.6447099255380082</v>
      </c>
      <c r="M11" s="5">
        <f>(I11-L11)/L11</f>
        <v>0.6112263681592041</v>
      </c>
      <c r="N11" s="25">
        <f>((D11/100)*I11)/M11</f>
        <v>0.9629247536760366</v>
      </c>
      <c r="O11" s="6">
        <f>(D11-F11)/G11</f>
        <v>0.018714401952807193</v>
      </c>
      <c r="P11" s="1"/>
      <c r="Q11" s="37" t="s">
        <v>23</v>
      </c>
      <c r="R11" s="38"/>
      <c r="S11" s="39"/>
      <c r="T11" s="1"/>
      <c r="U11" s="1"/>
      <c r="V11" s="1"/>
      <c r="W11" s="1"/>
      <c r="X11" s="1"/>
      <c r="Y11" s="1"/>
    </row>
    <row r="12" spans="1:25" ht="15.75" customHeight="1" thickBot="1">
      <c r="A12" s="31"/>
      <c r="B12" s="41"/>
      <c r="C12" s="16" t="s">
        <v>24</v>
      </c>
      <c r="D12" s="17">
        <v>22</v>
      </c>
      <c r="E12" s="17">
        <v>60</v>
      </c>
      <c r="F12" s="17">
        <v>20.5</v>
      </c>
      <c r="G12" s="17">
        <f>E12-F12</f>
        <v>39.5</v>
      </c>
      <c r="H12" s="17">
        <v>1.98</v>
      </c>
      <c r="I12" s="17">
        <v>2.68</v>
      </c>
      <c r="J12" s="18"/>
      <c r="K12" s="1"/>
      <c r="L12" s="21">
        <f>H12/(1+(D12/100))</f>
        <v>1.6229508196721312</v>
      </c>
      <c r="M12" s="7">
        <f>(I12-L12)/L12</f>
        <v>0.6513131313131314</v>
      </c>
      <c r="N12" s="7">
        <f>((D12/100)*I12)/M12</f>
        <v>0.9052481389578163</v>
      </c>
      <c r="O12" s="8">
        <f>(D12-F12)/G12</f>
        <v>0.0379746835443038</v>
      </c>
      <c r="P12" s="1"/>
      <c r="Q12" s="31"/>
      <c r="R12" s="32"/>
      <c r="S12" s="33"/>
      <c r="T12" s="1"/>
      <c r="U12" s="1"/>
      <c r="V12" s="1"/>
      <c r="W12" s="1"/>
      <c r="X12" s="1"/>
      <c r="Y12" s="1"/>
    </row>
    <row r="13" spans="1:25" ht="6" customHeight="1" thickBot="1">
      <c r="A13" s="37"/>
      <c r="B13" s="51"/>
      <c r="C13" s="51"/>
      <c r="D13" s="51"/>
      <c r="E13" s="51"/>
      <c r="F13" s="51"/>
      <c r="G13" s="51"/>
      <c r="H13" s="51"/>
      <c r="I13" s="51"/>
      <c r="J13" s="52"/>
      <c r="K13" s="1"/>
      <c r="L13" s="34"/>
      <c r="M13" s="35"/>
      <c r="N13" s="35"/>
      <c r="O13" s="36"/>
      <c r="P13" s="1"/>
      <c r="Q13" s="31"/>
      <c r="R13" s="32"/>
      <c r="S13" s="33"/>
      <c r="T13" s="1"/>
      <c r="U13" s="1"/>
      <c r="V13" s="1"/>
      <c r="W13" s="1"/>
      <c r="X13" s="1"/>
      <c r="Y13" s="1"/>
    </row>
    <row r="14" spans="1:25" ht="15" customHeight="1">
      <c r="A14" s="31"/>
      <c r="B14" s="40" t="s">
        <v>4</v>
      </c>
      <c r="C14" s="9" t="s">
        <v>29</v>
      </c>
      <c r="D14" s="10">
        <v>26.51</v>
      </c>
      <c r="E14" s="10">
        <v>28.99</v>
      </c>
      <c r="F14" s="10">
        <v>18.63</v>
      </c>
      <c r="G14" s="10">
        <f>E14-F14</f>
        <v>10.36</v>
      </c>
      <c r="H14" s="10">
        <v>1.77</v>
      </c>
      <c r="I14" s="10">
        <v>2.75</v>
      </c>
      <c r="J14" s="11"/>
      <c r="K14" s="1"/>
      <c r="L14" s="22">
        <f>H14/(1+(D14/100))</f>
        <v>1.3990988854636</v>
      </c>
      <c r="M14" s="3">
        <f>(I14-L14)/L14</f>
        <v>0.9655508474576268</v>
      </c>
      <c r="N14" s="3">
        <f>((D14/100)*I14)/M14</f>
        <v>0.7550353271602233</v>
      </c>
      <c r="O14" s="4">
        <f>(D14-F14)/G14</f>
        <v>0.7606177606177609</v>
      </c>
      <c r="P14" s="1"/>
      <c r="Q14" s="31" t="s">
        <v>25</v>
      </c>
      <c r="R14" s="32"/>
      <c r="S14" s="33"/>
      <c r="T14" s="1"/>
      <c r="U14" s="1"/>
      <c r="V14" s="1"/>
      <c r="W14" s="1"/>
      <c r="X14" s="1"/>
      <c r="Y14" s="1"/>
    </row>
    <row r="15" spans="1:25" ht="15" customHeight="1">
      <c r="A15" s="31"/>
      <c r="B15" s="37"/>
      <c r="C15" s="26" t="s">
        <v>30</v>
      </c>
      <c r="D15" s="5">
        <v>23</v>
      </c>
      <c r="E15" s="5">
        <v>60</v>
      </c>
      <c r="F15" s="5">
        <v>19</v>
      </c>
      <c r="G15" s="5">
        <f>E15-F15</f>
        <v>41</v>
      </c>
      <c r="H15" s="5">
        <v>2.08</v>
      </c>
      <c r="I15" s="5">
        <v>2.68</v>
      </c>
      <c r="J15" s="6"/>
      <c r="K15" s="1"/>
      <c r="L15" s="20">
        <f>H15/(1+(D15/100))</f>
        <v>1.6910569105691058</v>
      </c>
      <c r="M15" s="5">
        <f>(I15-L15)/L15</f>
        <v>0.5848076923076924</v>
      </c>
      <c r="N15" s="5">
        <f>((D15/100)*I15)/M15</f>
        <v>1.0540217033870438</v>
      </c>
      <c r="O15" s="6">
        <f>(D15-F15)/G15</f>
        <v>0.0975609756097561</v>
      </c>
      <c r="P15" s="1"/>
      <c r="Q15" s="31" t="s">
        <v>28</v>
      </c>
      <c r="R15" s="32"/>
      <c r="S15" s="33"/>
      <c r="T15" s="1"/>
      <c r="U15" s="1"/>
      <c r="V15" s="1"/>
      <c r="W15" s="1"/>
      <c r="X15" s="1"/>
      <c r="Y15" s="1"/>
    </row>
    <row r="16" spans="1:25" ht="15" customHeight="1">
      <c r="A16" s="31"/>
      <c r="B16" s="37"/>
      <c r="C16" s="12" t="s">
        <v>31</v>
      </c>
      <c r="D16" s="13">
        <v>22.96</v>
      </c>
      <c r="E16" s="13">
        <v>58.24</v>
      </c>
      <c r="F16" s="13">
        <v>20.8</v>
      </c>
      <c r="G16" s="13">
        <f>E16-F16</f>
        <v>37.44</v>
      </c>
      <c r="H16" s="13">
        <v>2</v>
      </c>
      <c r="I16" s="13">
        <v>2.61</v>
      </c>
      <c r="J16" s="14">
        <v>8.45</v>
      </c>
      <c r="K16" s="1"/>
      <c r="L16" s="20">
        <f>H16/(1+(D16/100))</f>
        <v>1.6265452179570592</v>
      </c>
      <c r="M16" s="5">
        <f>(I16-L16)/L16</f>
        <v>0.6046279999999999</v>
      </c>
      <c r="N16" s="25">
        <f>((D16/100)*I16)/M16</f>
        <v>0.9911151981052814</v>
      </c>
      <c r="O16" s="6">
        <f>(D16-F16)/G16</f>
        <v>0.0576923076923077</v>
      </c>
      <c r="P16" s="1"/>
      <c r="Q16" s="37" t="s">
        <v>23</v>
      </c>
      <c r="R16" s="38"/>
      <c r="S16" s="39"/>
      <c r="T16" s="1"/>
      <c r="U16" s="1"/>
      <c r="V16" s="1"/>
      <c r="W16" s="1"/>
      <c r="X16" s="1"/>
      <c r="Y16" s="1"/>
    </row>
    <row r="17" spans="1:25" ht="15.75" customHeight="1" thickBot="1">
      <c r="A17" s="31"/>
      <c r="B17" s="41"/>
      <c r="C17" s="16" t="s">
        <v>24</v>
      </c>
      <c r="D17" s="17">
        <v>23</v>
      </c>
      <c r="E17" s="17">
        <v>59</v>
      </c>
      <c r="F17" s="17">
        <v>20</v>
      </c>
      <c r="G17" s="17">
        <f>E17-F17</f>
        <v>39</v>
      </c>
      <c r="H17" s="17">
        <v>1.94</v>
      </c>
      <c r="I17" s="17">
        <v>2.71</v>
      </c>
      <c r="J17" s="18"/>
      <c r="K17" s="1"/>
      <c r="L17" s="21">
        <f>H17/(1+(D17/100))</f>
        <v>1.5772357723577235</v>
      </c>
      <c r="M17" s="7">
        <f>(I17-L17)/L17</f>
        <v>0.7181958762886599</v>
      </c>
      <c r="N17" s="7">
        <f>((D17/100)*I17)/M17</f>
        <v>0.8678690877772194</v>
      </c>
      <c r="O17" s="8">
        <f>(D17-F17)/G17</f>
        <v>0.07692307692307693</v>
      </c>
      <c r="P17" s="1"/>
      <c r="Q17" s="31"/>
      <c r="R17" s="32"/>
      <c r="S17" s="33"/>
      <c r="T17" s="1"/>
      <c r="U17" s="1"/>
      <c r="V17" s="1"/>
      <c r="W17" s="1"/>
      <c r="X17" s="1"/>
      <c r="Y17" s="1"/>
    </row>
    <row r="18" spans="1:25" ht="6" customHeight="1" thickBot="1">
      <c r="A18" s="37"/>
      <c r="B18" s="53"/>
      <c r="C18" s="53"/>
      <c r="D18" s="53"/>
      <c r="E18" s="53"/>
      <c r="F18" s="53"/>
      <c r="G18" s="53"/>
      <c r="H18" s="53"/>
      <c r="I18" s="53"/>
      <c r="J18" s="54"/>
      <c r="K18" s="1"/>
      <c r="L18" s="34"/>
      <c r="M18" s="35"/>
      <c r="N18" s="35"/>
      <c r="O18" s="36"/>
      <c r="P18" s="1"/>
      <c r="Q18" s="31"/>
      <c r="R18" s="32"/>
      <c r="S18" s="33"/>
      <c r="T18" s="1"/>
      <c r="U18" s="1"/>
      <c r="V18" s="1"/>
      <c r="W18" s="1"/>
      <c r="X18" s="1"/>
      <c r="Y18" s="1"/>
    </row>
    <row r="19" spans="1:25" ht="15" customHeight="1">
      <c r="A19" s="31"/>
      <c r="B19" s="40" t="s">
        <v>5</v>
      </c>
      <c r="C19" s="9" t="s">
        <v>29</v>
      </c>
      <c r="D19" s="10">
        <v>27.53</v>
      </c>
      <c r="E19" s="10">
        <v>27.52</v>
      </c>
      <c r="F19" s="10">
        <v>18.47</v>
      </c>
      <c r="G19" s="10">
        <f>E19-F19</f>
        <v>9.05</v>
      </c>
      <c r="H19" s="10">
        <v>1.72</v>
      </c>
      <c r="I19" s="10">
        <v>2.79</v>
      </c>
      <c r="J19" s="11"/>
      <c r="K19" s="1"/>
      <c r="L19" s="22">
        <f>H19/(1+(D19/100))</f>
        <v>1.3487022661334587</v>
      </c>
      <c r="M19" s="3">
        <f>(I19-L19)/L19</f>
        <v>1.0686552325581398</v>
      </c>
      <c r="N19" s="3">
        <f>((D19/100)*I19)/M19</f>
        <v>0.7187416264844916</v>
      </c>
      <c r="O19" s="4">
        <f>(D19-F19)/G19</f>
        <v>1.0011049723756908</v>
      </c>
      <c r="P19" s="1"/>
      <c r="Q19" s="31" t="s">
        <v>25</v>
      </c>
      <c r="R19" s="32"/>
      <c r="S19" s="33"/>
      <c r="T19" s="1"/>
      <c r="U19" s="1"/>
      <c r="V19" s="1"/>
      <c r="W19" s="1"/>
      <c r="X19" s="1"/>
      <c r="Y19" s="1"/>
    </row>
    <row r="20" spans="1:25" ht="15" customHeight="1">
      <c r="A20" s="31"/>
      <c r="B20" s="37"/>
      <c r="C20" s="26" t="s">
        <v>30</v>
      </c>
      <c r="D20" s="5">
        <v>27</v>
      </c>
      <c r="E20" s="5">
        <v>73</v>
      </c>
      <c r="F20" s="5">
        <v>21</v>
      </c>
      <c r="G20" s="5">
        <f>E20-F20</f>
        <v>52</v>
      </c>
      <c r="H20" s="5">
        <v>2.01</v>
      </c>
      <c r="I20" s="5">
        <v>2.69</v>
      </c>
      <c r="J20" s="6"/>
      <c r="K20" s="1"/>
      <c r="L20" s="20">
        <f>H20/(1+(D20/100))</f>
        <v>1.5826771653543306</v>
      </c>
      <c r="M20" s="5">
        <f>(I20-L20)/L20</f>
        <v>0.6996517412935325</v>
      </c>
      <c r="N20" s="5">
        <f>((D20/100)*I20)/M20</f>
        <v>1.0380878902083481</v>
      </c>
      <c r="O20" s="6">
        <f>(D20-F20)/G20</f>
        <v>0.11538461538461539</v>
      </c>
      <c r="P20" s="1"/>
      <c r="Q20" s="31" t="s">
        <v>28</v>
      </c>
      <c r="R20" s="32"/>
      <c r="S20" s="33"/>
      <c r="T20" s="1"/>
      <c r="U20" s="1"/>
      <c r="V20" s="1"/>
      <c r="W20" s="1"/>
      <c r="X20" s="1"/>
      <c r="Y20" s="1"/>
    </row>
    <row r="21" spans="1:25" ht="15" customHeight="1">
      <c r="A21" s="31"/>
      <c r="B21" s="37"/>
      <c r="C21" s="12" t="s">
        <v>31</v>
      </c>
      <c r="D21" s="13">
        <v>27.61</v>
      </c>
      <c r="E21" s="13">
        <v>77.57</v>
      </c>
      <c r="F21" s="13">
        <v>23.82</v>
      </c>
      <c r="G21" s="13">
        <f>E21-F21</f>
        <v>53.74999999999999</v>
      </c>
      <c r="H21" s="13">
        <v>1.96</v>
      </c>
      <c r="I21" s="13">
        <v>2.69</v>
      </c>
      <c r="J21" s="14"/>
      <c r="K21" s="1"/>
      <c r="L21" s="20">
        <f>H21/(1+(D21/100))</f>
        <v>1.5359297860669225</v>
      </c>
      <c r="M21" s="5">
        <f>(I21-L21)/L21</f>
        <v>0.751382142857143</v>
      </c>
      <c r="N21" s="25">
        <f>((D21/100)*I21)/M21</f>
        <v>0.9884570814736651</v>
      </c>
      <c r="O21" s="6">
        <f>(D21-F21)/G21</f>
        <v>0.07051162790697674</v>
      </c>
      <c r="P21" s="1"/>
      <c r="Q21" s="37" t="s">
        <v>23</v>
      </c>
      <c r="R21" s="38"/>
      <c r="S21" s="39"/>
      <c r="T21" s="1"/>
      <c r="U21" s="1"/>
      <c r="V21" s="1"/>
      <c r="W21" s="1"/>
      <c r="X21" s="1"/>
      <c r="Y21" s="1"/>
    </row>
    <row r="22" spans="1:25" ht="15.75" customHeight="1" thickBot="1">
      <c r="A22" s="31"/>
      <c r="B22" s="41"/>
      <c r="C22" s="16" t="s">
        <v>24</v>
      </c>
      <c r="D22" s="17">
        <v>27</v>
      </c>
      <c r="E22" s="17">
        <v>75</v>
      </c>
      <c r="F22" s="17">
        <v>22</v>
      </c>
      <c r="G22" s="17">
        <f>E22-F22</f>
        <v>53</v>
      </c>
      <c r="H22" s="17">
        <v>1.9</v>
      </c>
      <c r="I22" s="17">
        <v>2.72</v>
      </c>
      <c r="J22" s="18"/>
      <c r="K22" s="1"/>
      <c r="L22" s="21">
        <f>H22/(1+(D22/100))</f>
        <v>1.4960629921259843</v>
      </c>
      <c r="M22" s="7">
        <f>(I22-L22)/L22</f>
        <v>0.8181052631578949</v>
      </c>
      <c r="N22" s="7">
        <f>((D22/100)*I22)/M22</f>
        <v>0.8976839938239835</v>
      </c>
      <c r="O22" s="8">
        <f>(D22-F22)/G22</f>
        <v>0.09433962264150944</v>
      </c>
      <c r="P22" s="1"/>
      <c r="Q22" s="31"/>
      <c r="R22" s="32"/>
      <c r="S22" s="33"/>
      <c r="T22" s="1"/>
      <c r="U22" s="1"/>
      <c r="V22" s="1"/>
      <c r="W22" s="1"/>
      <c r="X22" s="1"/>
      <c r="Y22" s="1"/>
    </row>
    <row r="23" spans="1:25" ht="6.75" customHeight="1" thickBot="1">
      <c r="A23" s="37"/>
      <c r="B23" s="51"/>
      <c r="C23" s="51"/>
      <c r="D23" s="51"/>
      <c r="E23" s="51"/>
      <c r="F23" s="51"/>
      <c r="G23" s="51"/>
      <c r="H23" s="51"/>
      <c r="I23" s="51"/>
      <c r="J23" s="52"/>
      <c r="K23" s="1"/>
      <c r="L23" s="34"/>
      <c r="M23" s="35"/>
      <c r="N23" s="35"/>
      <c r="O23" s="36"/>
      <c r="P23" s="1"/>
      <c r="Q23" s="31"/>
      <c r="R23" s="32"/>
      <c r="S23" s="33"/>
      <c r="T23" s="1"/>
      <c r="U23" s="1"/>
      <c r="V23" s="1"/>
      <c r="W23" s="1"/>
      <c r="X23" s="1"/>
      <c r="Y23" s="1"/>
    </row>
    <row r="24" spans="1:25" ht="15" customHeight="1">
      <c r="A24" s="31"/>
      <c r="B24" s="40" t="s">
        <v>6</v>
      </c>
      <c r="C24" s="9" t="s">
        <v>29</v>
      </c>
      <c r="D24" s="10">
        <v>24.14</v>
      </c>
      <c r="E24" s="10">
        <v>26.68</v>
      </c>
      <c r="F24" s="10">
        <v>17.44</v>
      </c>
      <c r="G24" s="10">
        <f>E24-F24</f>
        <v>9.239999999999998</v>
      </c>
      <c r="H24" s="10">
        <v>1.73</v>
      </c>
      <c r="I24" s="10">
        <v>2.76</v>
      </c>
      <c r="J24" s="11"/>
      <c r="K24" s="1"/>
      <c r="L24" s="22">
        <f>H24/(1+(D24/100))</f>
        <v>1.393587884646367</v>
      </c>
      <c r="M24" s="3">
        <f>(I24-L24)/L24</f>
        <v>0.9804994219653178</v>
      </c>
      <c r="N24" s="3">
        <f>((D24/100)*I24)/M24</f>
        <v>0.6795149339961233</v>
      </c>
      <c r="O24" s="4">
        <f>(D24-F24)/G24</f>
        <v>0.7251082251082251</v>
      </c>
      <c r="P24" s="1"/>
      <c r="Q24" s="31" t="s">
        <v>25</v>
      </c>
      <c r="R24" s="32"/>
      <c r="S24" s="33"/>
      <c r="T24" s="1"/>
      <c r="U24" s="1"/>
      <c r="V24" s="1"/>
      <c r="W24" s="1"/>
      <c r="X24" s="1"/>
      <c r="Y24" s="1"/>
    </row>
    <row r="25" spans="1:25" ht="15" customHeight="1">
      <c r="A25" s="31"/>
      <c r="B25" s="37"/>
      <c r="C25" s="26" t="s">
        <v>30</v>
      </c>
      <c r="D25" s="5">
        <v>21</v>
      </c>
      <c r="E25" s="5">
        <v>58</v>
      </c>
      <c r="F25" s="5">
        <v>18</v>
      </c>
      <c r="G25" s="5">
        <f>E25-F25</f>
        <v>40</v>
      </c>
      <c r="H25" s="5">
        <v>2.11</v>
      </c>
      <c r="I25" s="5">
        <v>2.62</v>
      </c>
      <c r="J25" s="6"/>
      <c r="K25" s="1"/>
      <c r="L25" s="20">
        <f>H25/(1+(D25/100))</f>
        <v>1.743801652892562</v>
      </c>
      <c r="M25" s="5">
        <f>(I25-L25)/L25</f>
        <v>0.5024644549763034</v>
      </c>
      <c r="N25" s="23">
        <f>((D25/100)*I25)/M25</f>
        <v>1.095002829654782</v>
      </c>
      <c r="O25" s="6">
        <f>(D25-F25)/G25</f>
        <v>0.075</v>
      </c>
      <c r="P25" s="1"/>
      <c r="Q25" s="37" t="s">
        <v>26</v>
      </c>
      <c r="R25" s="38"/>
      <c r="S25" s="39"/>
      <c r="T25" s="1"/>
      <c r="U25" s="1"/>
      <c r="V25" s="1"/>
      <c r="W25" s="1"/>
      <c r="X25" s="1"/>
      <c r="Y25" s="1"/>
    </row>
    <row r="26" spans="1:25" ht="15" customHeight="1">
      <c r="A26" s="31"/>
      <c r="B26" s="37"/>
      <c r="C26" s="12" t="s">
        <v>31</v>
      </c>
      <c r="D26" s="13">
        <v>19.96</v>
      </c>
      <c r="E26" s="13">
        <v>54.67</v>
      </c>
      <c r="F26" s="13">
        <v>20.37</v>
      </c>
      <c r="G26" s="13">
        <f>E26-F26</f>
        <v>34.3</v>
      </c>
      <c r="H26" s="13">
        <v>2.06</v>
      </c>
      <c r="I26" s="13">
        <v>2.63</v>
      </c>
      <c r="J26" s="14">
        <v>5.26</v>
      </c>
      <c r="K26" s="1"/>
      <c r="L26" s="20">
        <f>H26/(1+(D26/100))</f>
        <v>1.717239079693231</v>
      </c>
      <c r="M26" s="5">
        <f>(I26-L26)/L26</f>
        <v>0.5315281553398058</v>
      </c>
      <c r="N26" s="25">
        <f>((D26/100)*I26)/M26</f>
        <v>0.9876203070830761</v>
      </c>
      <c r="O26" s="6">
        <f>(D26-F26)/G26</f>
        <v>-0.011953352769679305</v>
      </c>
      <c r="P26" s="1"/>
      <c r="Q26" s="37" t="s">
        <v>23</v>
      </c>
      <c r="R26" s="38"/>
      <c r="S26" s="39"/>
      <c r="T26" s="1"/>
      <c r="U26" s="1"/>
      <c r="V26" s="1"/>
      <c r="W26" s="1"/>
      <c r="X26" s="1"/>
      <c r="Y26" s="1"/>
    </row>
    <row r="27" spans="1:25" ht="15.75" customHeight="1" thickBot="1">
      <c r="A27" s="27"/>
      <c r="B27" s="41"/>
      <c r="C27" s="16" t="s">
        <v>24</v>
      </c>
      <c r="D27" s="17">
        <v>20.5</v>
      </c>
      <c r="E27" s="17">
        <v>56.5</v>
      </c>
      <c r="F27" s="17">
        <v>19.5</v>
      </c>
      <c r="G27" s="17">
        <f>E27-F27</f>
        <v>37</v>
      </c>
      <c r="H27" s="17">
        <v>2.01</v>
      </c>
      <c r="I27" s="17">
        <v>2.69</v>
      </c>
      <c r="J27" s="18"/>
      <c r="K27" s="1"/>
      <c r="L27" s="21">
        <f>H27/(1+(D27/100))</f>
        <v>1.66804979253112</v>
      </c>
      <c r="M27" s="7">
        <f>(I27-L27)/L27</f>
        <v>0.6126616915422889</v>
      </c>
      <c r="N27" s="7">
        <f>((D27/100)*I27)/M27</f>
        <v>0.9000889195663644</v>
      </c>
      <c r="O27" s="8">
        <f>(D27-F27)/G27</f>
        <v>0.02702702702702703</v>
      </c>
      <c r="P27" s="1"/>
      <c r="Q27" s="27"/>
      <c r="R27" s="28"/>
      <c r="S27" s="29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</sheetData>
  <sheetProtection/>
  <mergeCells count="53">
    <mergeCell ref="A2:A3"/>
    <mergeCell ref="B2:B3"/>
    <mergeCell ref="E2:G2"/>
    <mergeCell ref="H2:H3"/>
    <mergeCell ref="I2:I3"/>
    <mergeCell ref="C2:C3"/>
    <mergeCell ref="A4:A27"/>
    <mergeCell ref="B9:B12"/>
    <mergeCell ref="B14:B17"/>
    <mergeCell ref="B19:B22"/>
    <mergeCell ref="B24:B27"/>
    <mergeCell ref="Q10:S10"/>
    <mergeCell ref="Q11:S11"/>
    <mergeCell ref="Q16:S16"/>
    <mergeCell ref="Q21:S21"/>
    <mergeCell ref="Q25:S25"/>
    <mergeCell ref="B4:B7"/>
    <mergeCell ref="Q2:S3"/>
    <mergeCell ref="Q6:S6"/>
    <mergeCell ref="J2:J3"/>
    <mergeCell ref="D2:D3"/>
    <mergeCell ref="B23:J23"/>
    <mergeCell ref="B18:J18"/>
    <mergeCell ref="B13:J13"/>
    <mergeCell ref="B8:J8"/>
    <mergeCell ref="L8:O8"/>
    <mergeCell ref="L13:O13"/>
    <mergeCell ref="Q13:S13"/>
    <mergeCell ref="L18:O18"/>
    <mergeCell ref="L2:L3"/>
    <mergeCell ref="M2:M3"/>
    <mergeCell ref="N2:N3"/>
    <mergeCell ref="O2:O3"/>
    <mergeCell ref="Q17:S17"/>
    <mergeCell ref="Q20:S20"/>
    <mergeCell ref="Q22:S22"/>
    <mergeCell ref="Q26:S26"/>
    <mergeCell ref="Q4:S4"/>
    <mergeCell ref="Q5:S5"/>
    <mergeCell ref="Q7:S7"/>
    <mergeCell ref="Q9:S9"/>
    <mergeCell ref="Q24:S24"/>
    <mergeCell ref="Q8:S8"/>
    <mergeCell ref="Q27:S27"/>
    <mergeCell ref="D1:J1"/>
    <mergeCell ref="L1:O1"/>
    <mergeCell ref="Q18:S18"/>
    <mergeCell ref="L23:O23"/>
    <mergeCell ref="Q23:S23"/>
    <mergeCell ref="Q12:S12"/>
    <mergeCell ref="Q14:S14"/>
    <mergeCell ref="Q15:S15"/>
    <mergeCell ref="Q19:S1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 Космиади</dc:creator>
  <cp:keywords/>
  <dc:description/>
  <cp:lastModifiedBy>Петр Космиади</cp:lastModifiedBy>
  <dcterms:created xsi:type="dcterms:W3CDTF">2016-01-11T11:51:27Z</dcterms:created>
  <dcterms:modified xsi:type="dcterms:W3CDTF">2016-08-31T20:20:39Z</dcterms:modified>
  <cp:category/>
  <cp:version/>
  <cp:contentType/>
  <cp:contentStatus/>
</cp:coreProperties>
</file>